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velopment\Projects\Web\Adam-Gladstone.github.io\assets\images\"/>
    </mc:Choice>
  </mc:AlternateContent>
  <xr:revisionPtr revIDLastSave="0" documentId="13_ncr:1_{42AD468E-570E-4395-9143-990B8F427870}" xr6:coauthVersionLast="47" xr6:coauthVersionMax="47" xr10:uidLastSave="{00000000-0000-0000-0000-000000000000}"/>
  <bookViews>
    <workbookView xWindow="-108" yWindow="-108" windowWidth="23256" windowHeight="12456" tabRatio="733" activeTab="1" xr2:uid="{EB0856D8-E191-4F16-B73A-E50C554CDF02}"/>
  </bookViews>
  <sheets>
    <sheet name="References" sheetId="1" r:id="rId1"/>
    <sheet name="Libraries" sheetId="2" r:id="rId2"/>
    <sheet name="Session Info" sheetId="4" r:id="rId3"/>
    <sheet name="Setup" sheetId="5" r:id="rId4"/>
    <sheet name="Datasets" sheetId="3" r:id="rId5"/>
    <sheet name="Ticker Info" sheetId="6" r:id="rId6"/>
  </sheets>
  <definedNames>
    <definedName name="ExternalData_1" localSheetId="3" hidden="1">Setup!#REF!</definedName>
    <definedName name="FromArray_1">_xlfn.ANCHORARRAY(Setup!#REF!)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" l="1" a="1"/>
  <c r="E33" i="5" s="1"/>
  <c r="D33" i="5" a="1"/>
  <c r="D33" i="5" s="1"/>
  <c r="D37" i="6" a="1"/>
  <c r="D37" i="6" s="1"/>
  <c r="D34" i="6" a="1"/>
  <c r="D34" i="6" s="1"/>
  <c r="D20" i="6" a="1"/>
  <c r="D20" i="6" s="1"/>
  <c r="D16" i="6" a="1"/>
  <c r="D16" i="6" s="1"/>
  <c r="D11" i="6" a="1"/>
  <c r="D11" i="6" s="1"/>
  <c r="D4" i="6" a="1"/>
  <c r="D4" i="6" s="1"/>
  <c r="D5" i="5" a="1"/>
  <c r="D5" i="5" s="1"/>
  <c r="E20" i="4" a="1"/>
  <c r="E20" i="4" s="1"/>
  <c r="D2" i="4" a="1"/>
  <c r="D2" i="4" s="1"/>
  <c r="E4" i="2" a="1"/>
  <c r="E4" i="2" s="1"/>
  <c r="D9" i="5" a="1"/>
  <c r="B34" i="6"/>
  <c r="C4" i="2"/>
  <c r="B20" i="6" l="1"/>
  <c r="D9" i="5"/>
  <c r="E9" i="5" s="1" a="1"/>
  <c r="E9" i="5" s="1"/>
  <c r="E18" i="5" a="1"/>
  <c r="E18" i="5" s="1"/>
  <c r="E12" i="5" a="1"/>
  <c r="E12" i="5" s="1"/>
  <c r="E21" i="5" a="1"/>
  <c r="E21" i="5" s="1"/>
  <c r="E15" i="5" a="1"/>
  <c r="E15" i="5" s="1"/>
  <c r="E13" i="5" a="1"/>
  <c r="E13" i="5" s="1"/>
  <c r="E10" i="5" a="1"/>
  <c r="E10" i="5" s="1"/>
  <c r="E22" i="5" a="1"/>
  <c r="E22" i="5" s="1"/>
  <c r="E19" i="5" a="1"/>
  <c r="E19" i="5" s="1"/>
  <c r="E29" i="5" a="1"/>
  <c r="E29" i="5" s="1"/>
  <c r="E14" i="5" a="1"/>
  <c r="E14" i="5" s="1"/>
  <c r="E11" i="5" a="1"/>
  <c r="E11" i="5" s="1"/>
  <c r="E24" i="5" a="1"/>
  <c r="E24" i="5" s="1"/>
  <c r="E20" i="5" a="1"/>
  <c r="E20" i="5" s="1"/>
  <c r="E34" i="5" a="1"/>
  <c r="E34" i="5" s="1"/>
  <c r="E45" i="5" a="1"/>
  <c r="E45" i="5" s="1"/>
  <c r="E35" i="5" a="1"/>
  <c r="E35" i="5" s="1"/>
  <c r="E38" i="5" a="1"/>
  <c r="E38" i="5" s="1"/>
  <c r="E36" i="5" a="1"/>
  <c r="E36" i="5" s="1"/>
  <c r="E37" i="5" a="1"/>
  <c r="E37" i="5" s="1"/>
  <c r="E39" i="5" a="1"/>
  <c r="E39" i="5" s="1"/>
  <c r="E28" i="5" a="1"/>
  <c r="E28" i="5" s="1"/>
  <c r="E30" i="5" a="1"/>
  <c r="E30" i="5" s="1"/>
  <c r="E27" i="5" a="1"/>
  <c r="E27" i="5" s="1"/>
  <c r="H25" i="5" a="1"/>
  <c r="H25" i="5" s="1"/>
  <c r="E23" i="5" a="1"/>
  <c r="E23" i="5" s="1"/>
  <c r="E16" i="5" a="1"/>
  <c r="E16" i="5" s="1"/>
  <c r="E26" i="5" a="1"/>
  <c r="E26" i="5" s="1"/>
  <c r="E17" i="5" a="1"/>
  <c r="E17" i="5" s="1"/>
  <c r="F34" i="4" a="1"/>
  <c r="F34" i="4" s="1"/>
  <c r="F33" i="4" a="1"/>
  <c r="F33" i="4" s="1"/>
  <c r="F32" i="4" a="1"/>
  <c r="F32" i="4" s="1"/>
  <c r="F31" i="4" a="1"/>
  <c r="F31" i="4" s="1"/>
  <c r="F30" i="4" a="1"/>
  <c r="F30" i="4" s="1"/>
  <c r="F29" i="4" a="1"/>
  <c r="F29" i="4" s="1"/>
  <c r="F28" i="4" a="1"/>
  <c r="F28" i="4" s="1"/>
  <c r="F27" i="4" a="1"/>
  <c r="F27" i="4" s="1"/>
  <c r="F26" i="4" a="1"/>
  <c r="F26" i="4" s="1"/>
  <c r="F24" i="4" a="1"/>
  <c r="F24" i="4" s="1"/>
  <c r="F23" i="4" a="1"/>
  <c r="F23" i="4" s="1"/>
  <c r="F22" i="4" a="1"/>
  <c r="F22" i="4" s="1"/>
  <c r="F21" i="4" a="1"/>
  <c r="F21" i="4" s="1"/>
  <c r="F20" i="4" a="1"/>
  <c r="F20" i="4" s="1"/>
  <c r="F25" i="4" a="1"/>
  <c r="F25" i="4" s="1"/>
  <c r="E2" i="4" a="1"/>
  <c r="E2" i="4" l="1"/>
  <c r="F3" i="4" a="1"/>
  <c r="F3" i="4" s="1"/>
  <c r="F4" i="4" a="1"/>
  <c r="F4" i="4" s="1"/>
  <c r="F5" i="4" a="1"/>
  <c r="F5" i="4" s="1"/>
  <c r="F6" i="4" a="1"/>
  <c r="F6" i="4" s="1"/>
  <c r="F7" i="4" a="1"/>
  <c r="F7" i="4" s="1"/>
  <c r="F8" i="4" a="1"/>
  <c r="F8" i="4" s="1"/>
  <c r="F9" i="4" a="1"/>
  <c r="F9" i="4" s="1"/>
  <c r="F10" i="4" a="1"/>
  <c r="F10" i="4" s="1"/>
  <c r="F11" i="4" a="1"/>
  <c r="F11" i="4" s="1"/>
  <c r="F13" i="4" a="1"/>
  <c r="F13" i="4" s="1"/>
  <c r="F14" i="4" a="1"/>
  <c r="F14" i="4" s="1"/>
  <c r="F16" i="4" a="1"/>
  <c r="F16" i="4" s="1"/>
  <c r="F17" i="4" a="1"/>
  <c r="F17" i="4" s="1"/>
  <c r="F15" i="4" a="1"/>
  <c r="F15" i="4" s="1"/>
  <c r="F12" i="4" a="1"/>
  <c r="F1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<sst xmlns="http://schemas.openxmlformats.org/spreadsheetml/2006/main" count="45" uniqueCount="33">
  <si>
    <t>References</t>
  </si>
  <si>
    <t>Libraries</t>
  </si>
  <si>
    <t>session = sessionInfo()</t>
  </si>
  <si>
    <t>session$R.version</t>
  </si>
  <si>
    <t>&lt;= space in the name requires quotes or backticks</t>
  </si>
  <si>
    <t>Script</t>
  </si>
  <si>
    <t>Evaluate</t>
  </si>
  <si>
    <t># If you don't use 'FALSE', then it will find the version of python in the .virtualenvs under</t>
  </si>
  <si>
    <t># to be installed here. See (https://stackoverflow.com/questions/59715101/how-to-get-reticulate-to-access-virtual-environment) for the alternative approach.</t>
  </si>
  <si>
    <t>use_python("C:/Users/adam_/AppData/Local/Programs/Python/Python312/python.exe", FALSE)</t>
  </si>
  <si>
    <t>py_config()</t>
  </si>
  <si>
    <t>py_last_error()</t>
  </si>
  <si>
    <t>Calling Python from R</t>
  </si>
  <si>
    <t>Package</t>
  </si>
  <si>
    <t>reticulate</t>
  </si>
  <si>
    <t># Confirm Python version</t>
  </si>
  <si>
    <t># Check global errors from reticulate</t>
  </si>
  <si>
    <t># Evaluate a Python script</t>
  </si>
  <si>
    <t># Create a vector of tickers</t>
  </si>
  <si>
    <t># Call the Python function</t>
  </si>
  <si>
    <t>SAN.MC</t>
  </si>
  <si>
    <t>BBVA.MC</t>
  </si>
  <si>
    <t>REP.MC</t>
  </si>
  <si>
    <t>MAP.MC</t>
  </si>
  <si>
    <t>AENA.MC</t>
  </si>
  <si>
    <t># Create a vector of fields</t>
  </si>
  <si>
    <t>trailingPE</t>
  </si>
  <si>
    <t>forwardPE</t>
  </si>
  <si>
    <t>earningsGrowth</t>
  </si>
  <si>
    <t>source_python("D:/Development/Projects/Web/Adam-Gladstone.github.io/assets/images/ticker_data.py")</t>
  </si>
  <si>
    <t># Create a dictionary of tickers and values</t>
  </si>
  <si>
    <t># "C:\Users\xxxxxxyz\Documents\.virtualenvs\r-reticulate". This is not a problem but requires pandas etc</t>
  </si>
  <si>
    <t>get_ticker_weights(ticker_list)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</si>
</sst>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0" borderId="0" xfId="0" applyFont="1"/>
    <xf numFmtId="0" fontId="0" fillId="2" borderId="0" xfId="0" applyFill="1"/>
    <xf numFmtId="0" fontId="2" fillId="0" borderId="0" xfId="1"/>
    <xf numFmtId="0" fontId="0" fillId="6" borderId="0" xfId="0" applyFill="1"/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164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Weights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'Ticker Info'!$F$37</c:f>
              <c:strCache>
                <c:ptCount val="1"/>
                <c:pt idx="0">
                  <c:v>weight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21-4B88-A818-845F11ABC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21-4B88-A818-845F11ABC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21-4B88-A818-845F11ABC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21-4B88-A818-845F11ABCE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21-4B88-A818-845F11ABCE9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'Ticker Info'!$E$38:$E$42</c:f>
              <c:strCache>
                <c:ptCount val="5"/>
                <c:pt idx="0">
                  <c:v>SAN.MC</c:v>
                </c:pt>
                <c:pt idx="1">
                  <c:v>BBVA.MC</c:v>
                </c:pt>
                <c:pt idx="2">
                  <c:v>REP.MC</c:v>
                </c:pt>
                <c:pt idx="3">
                  <c:v>MAP.MC</c:v>
                </c:pt>
                <c:pt idx="4">
                  <c:v>AENA.MC</c:v>
                </c:pt>
              </c:strCache>
            </c:strRef>
          </c:cat>
          <c:val>
            <c:numRef>
              <c:f>'Ticker Info'!$F$38:$F$42</c:f>
              <c:numCache>
                <c:formatCode>General</c:formatCode>
                <c:ptCount val="5"/>
                <c:pt idx="0">
                  <c:v>0.20840823433563815</c:v>
                </c:pt>
                <c:pt idx="1">
                  <c:v>0.17872358505122171</c:v>
                </c:pt>
                <c:pt idx="2">
                  <c:v>0.23071467420269101</c:v>
                </c:pt>
                <c:pt idx="3">
                  <c:v>0.16758154591693361</c:v>
                </c:pt>
                <c:pt idx="4">
                  <c:v>0.21457196049351551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A-42A6-B0A3-66C1EF40E48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36</xdr:row>
      <xdr:rowOff>7620</xdr:rowOff>
    </xdr:from>
    <xdr:to>
      <xdr:col>10</xdr:col>
      <xdr:colOff>563880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07274C-C6CA-E56B-9B85-8FE53D57C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an.r-project.org/web/packages/reticulate/vignettes/calling_python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DCD4-F3C3-4C27-B611-D64603BBA5E7}">
  <sheetPr>
    <tabColor theme="0" tint="-0.249977111117893"/>
  </sheetPr>
  <dimension ref="B2:B4"/>
  <sheetViews>
    <sheetView workbookViewId="0">
      <selection activeCell="B3" sqref="B3"/>
    </sheetView>
  </sheetViews>
  <sheetFormatPr defaultRowHeight="14.4" x14ac:dyDescent="0.3"/>
  <cols>
    <col min="2" max="2" width="44.33203125" customWidth="1"/>
  </cols>
  <sheetData>
    <row r="2" spans="2:2" x14ac:dyDescent="0.3">
      <c r="B2" s="1" t="s">
        <v>0</v>
      </c>
    </row>
    <row r="3" spans="2:2" x14ac:dyDescent="0.3">
      <c r="B3" s="7" t="s">
        <v>12</v>
      </c>
    </row>
    <row r="4" spans="2:2" x14ac:dyDescent="0.3">
      <c r="B4" s="7"/>
    </row>
  </sheetData>
  <hyperlinks>
    <hyperlink ref="B3" r:id="rId1" display="https://cran.r-project.org/web/packages/reticulate/vignettes/calling_python.html" xr:uid="{91C1D6E7-79EC-46DE-8251-48854F5A4A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40DD-D99B-43E4-A33E-A719BEB87B1B}">
  <sheetPr>
    <tabColor theme="0" tint="-0.249977111117893"/>
  </sheetPr>
  <dimension ref="B2:E4"/>
  <sheetViews>
    <sheetView tabSelected="1" workbookViewId="0">
      <selection activeCell="E4" sqref="E4"/>
    </sheetView>
  </sheetViews>
  <sheetFormatPr defaultRowHeight="14.4" x14ac:dyDescent="0.3"/>
  <cols>
    <col min="2" max="2" width="27" customWidth="1"/>
    <col min="3" max="3" width="14.44140625" customWidth="1"/>
  </cols>
  <sheetData>
    <row r="2" spans="2:5" x14ac:dyDescent="0.3">
      <c r="B2" s="1" t="s">
        <v>1</v>
      </c>
    </row>
    <row r="3" spans="2:5" x14ac:dyDescent="0.3">
      <c r="B3" s="1" t="s">
        <v>13</v>
      </c>
      <c r="C3" s="1" t="s">
        <v>5</v>
      </c>
      <c r="E3" s="1" t="s">
        <v>6</v>
      </c>
    </row>
    <row r="4" spans="2:5" x14ac:dyDescent="0.3">
      <c r="B4" t="s">
        <v>14</v>
      </c>
      <c r="C4" t="str">
        <f>"library("&amp;B4&amp;")"</f>
        <v>library(reticulate)</v>
      </c>
      <c r="E4" t="str" cm="1">
        <f t="array" ref="E4">_xll.RScript.Evaluate(C4, TRUE)</f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C59-B823-4802-A154-74C6688627F6}">
  <sheetPr>
    <tabColor theme="0" tint="-0.249977111117893"/>
  </sheetPr>
  <dimension ref="B1:AW34"/>
  <sheetViews>
    <sheetView workbookViewId="0"/>
  </sheetViews>
  <sheetFormatPr defaultRowHeight="14.4" x14ac:dyDescent="0.3"/>
  <cols>
    <col min="2" max="2" width="19.33203125" bestFit="1" customWidth="1"/>
    <col min="4" max="4" width="21.44140625" customWidth="1"/>
    <col min="5" max="5" width="16.77734375" customWidth="1"/>
    <col min="6" max="6" width="19.109375" customWidth="1"/>
  </cols>
  <sheetData>
    <row r="1" spans="2:49" x14ac:dyDescent="0.3">
      <c r="B1" s="3" t="s">
        <v>5</v>
      </c>
      <c r="C1" s="3"/>
      <c r="D1" s="3" t="s">
        <v>6</v>
      </c>
    </row>
    <row r="2" spans="2:49" x14ac:dyDescent="0.3">
      <c r="B2" t="s">
        <v>2</v>
      </c>
      <c r="D2" t="str" cm="1">
        <f t="array" ref="D2">_xll.RScript.Evaluate(B2)</f>
        <v>session</v>
      </c>
      <c r="E2" s="6" t="str" cm="1">
        <f t="array" ref="E2:E17">_xll.RScript.Evaluate(D2)</f>
        <v>R.version</v>
      </c>
    </row>
    <row r="3" spans="2:49" x14ac:dyDescent="0.3">
      <c r="E3" s="6" t="str">
        <v>platform</v>
      </c>
      <c r="F3" s="8" t="str" cm="1">
        <f t="array" ref="F3">TRANSPOSE(_xll.RScript.Evaluate($D$2&amp;"$"&amp;E3&amp;""))</f>
        <v>x86_64-w64-mingw32/x64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</row>
    <row r="4" spans="2:49" x14ac:dyDescent="0.3">
      <c r="E4" s="6" t="str">
        <v>locale</v>
      </c>
      <c r="F4" s="8" t="str" cm="1">
        <f t="array" ref="F4">TRANSPOSE(_xll.RScript.Evaluate($D$2&amp;"$"&amp;E4&amp;""))</f>
        <v>LC_COLLATE=English_United Kingdom.1252;LC_CTYPE=English_United Kingdom.1252;LC_MONETARY=English_United Kingdom.1252;LC_NUMERIC=C;LC_TIME=English_United Kingdom.1252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</row>
    <row r="5" spans="2:49" x14ac:dyDescent="0.3">
      <c r="E5" s="6" t="str">
        <v>tzone</v>
      </c>
      <c r="F5" s="8" t="str" cm="1">
        <f t="array" ref="F5">TRANSPOSE(_xll.RScript.Evaluate($D$2&amp;"$"&amp;E5&amp;""))</f>
        <v>Europe/Madrid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2:49" x14ac:dyDescent="0.3">
      <c r="E6" s="6" t="str">
        <v>tzcode_type</v>
      </c>
      <c r="F6" s="8" t="str" cm="1">
        <f t="array" ref="F6">TRANSPOSE(_xll.RScript.Evaluate($D$2&amp;"$"&amp;E6&amp;""))</f>
        <v>internal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2:49" x14ac:dyDescent="0.3">
      <c r="E7" s="6" t="str">
        <v>running</v>
      </c>
      <c r="F7" s="8" t="str" cm="1">
        <f t="array" ref="F7">TRANSPOSE(_xll.RScript.Evaluate($D$2&amp;"$"&amp;E7&amp;""))</f>
        <v>Windows 11 x64 (build 26100)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2:49" x14ac:dyDescent="0.3">
      <c r="E8" s="6" t="str">
        <v>RNGkind</v>
      </c>
      <c r="F8" s="8" t="str" cm="1">
        <f t="array" ref="F8:H8">TRANSPOSE(_xll.RScript.Evaluate($D$2&amp;"$"&amp;E8&amp;""))</f>
        <v>Mersenne-Twister</v>
      </c>
      <c r="G8" s="8" t="str">
        <v>Inversion</v>
      </c>
      <c r="H8" s="8" t="str">
        <v>Rejection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2:49" x14ac:dyDescent="0.3">
      <c r="E9" s="6" t="str">
        <v>basePkgs</v>
      </c>
      <c r="F9" s="8" t="str" cm="1">
        <f t="array" ref="F9:L9">TRANSPOSE(_xll.RScript.Evaluate($D$2&amp;"$"&amp;E9&amp;""))</f>
        <v>stats</v>
      </c>
      <c r="G9" s="8" t="str">
        <v>graphics</v>
      </c>
      <c r="H9" s="8" t="str">
        <v>grDevices</v>
      </c>
      <c r="I9" s="8" t="str">
        <v>utils</v>
      </c>
      <c r="J9" s="8" t="str">
        <v>datasets</v>
      </c>
      <c r="K9" s="8" t="str">
        <v>methods</v>
      </c>
      <c r="L9" s="8" t="str">
        <v>base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2:49" x14ac:dyDescent="0.3">
      <c r="E10" s="6" t="str">
        <v>otherPkgs</v>
      </c>
      <c r="F10" s="8" t="str" cm="1">
        <f t="array" ref="F10:R10">TRANSPOSE(_xll.RScript.Evaluate($D$2&amp;"$"&amp;E10&amp;""))</f>
        <v>reticulate</v>
      </c>
      <c r="G10" s="8" t="str">
        <v>ggthemes</v>
      </c>
      <c r="H10" s="8" t="str">
        <v>forecast</v>
      </c>
      <c r="I10" s="8" t="str">
        <v>lubridate</v>
      </c>
      <c r="J10" s="8" t="str">
        <v>forcats</v>
      </c>
      <c r="K10" s="8" t="str">
        <v>stringr</v>
      </c>
      <c r="L10" s="8" t="str">
        <v>dplyr</v>
      </c>
      <c r="M10" s="8" t="str">
        <v>purrr</v>
      </c>
      <c r="N10" s="8" t="str">
        <v>readr</v>
      </c>
      <c r="O10" s="8" t="str">
        <v>tidyr</v>
      </c>
      <c r="P10" s="8" t="str">
        <v>tibble</v>
      </c>
      <c r="Q10" s="8" t="str">
        <v>ggplot2</v>
      </c>
      <c r="R10" s="8" t="str">
        <v>tidyverse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2:49" x14ac:dyDescent="0.3">
      <c r="E11" s="6" t="str">
        <v>loadedOnly</v>
      </c>
      <c r="F11" s="8" t="str" cm="1">
        <f t="array" ref="F11:AU11">TRANSPOSE(_xll.RScript.Evaluate($D$2&amp;"$"&amp;E11&amp;""))</f>
        <v>generics</v>
      </c>
      <c r="G11" s="8" t="str">
        <v>stringi</v>
      </c>
      <c r="H11" s="8" t="str">
        <v>lattice</v>
      </c>
      <c r="I11" s="8" t="str">
        <v>hms</v>
      </c>
      <c r="J11" s="8" t="str">
        <v>magrittr</v>
      </c>
      <c r="K11" s="8" t="str">
        <v>grid</v>
      </c>
      <c r="L11" s="8" t="str">
        <v>timechange</v>
      </c>
      <c r="M11" s="8" t="str">
        <v>jsonlite</v>
      </c>
      <c r="N11" s="8" t="str">
        <v>Matrix</v>
      </c>
      <c r="O11" s="8" t="str">
        <v>nnet</v>
      </c>
      <c r="P11" s="8" t="str">
        <v>scales</v>
      </c>
      <c r="Q11" s="8" t="str">
        <v>cli</v>
      </c>
      <c r="R11" s="8" t="str">
        <v>rlang</v>
      </c>
      <c r="S11" s="8" t="str">
        <v>munsell</v>
      </c>
      <c r="T11" s="8" t="str">
        <v>withr</v>
      </c>
      <c r="U11" s="8" t="str">
        <v>tools</v>
      </c>
      <c r="V11" s="8" t="str">
        <v>parallel</v>
      </c>
      <c r="W11" s="8" t="str">
        <v>tzdb</v>
      </c>
      <c r="X11" s="8" t="str">
        <v>colorspace</v>
      </c>
      <c r="Y11" s="8" t="str">
        <v>curl</v>
      </c>
      <c r="Z11" s="8" t="str">
        <v>png</v>
      </c>
      <c r="AA11" s="8" t="str">
        <v>vctrs</v>
      </c>
      <c r="AB11" s="8" t="str">
        <v>R6</v>
      </c>
      <c r="AC11" s="8" t="str">
        <v>zoo</v>
      </c>
      <c r="AD11" s="8" t="str">
        <v>lifecycle</v>
      </c>
      <c r="AE11" s="8" t="str">
        <v>tseries</v>
      </c>
      <c r="AF11" s="8" t="str">
        <v>pkgconfig</v>
      </c>
      <c r="AG11" s="8" t="str">
        <v>urca</v>
      </c>
      <c r="AH11" s="8" t="str">
        <v>pillar</v>
      </c>
      <c r="AI11" s="8" t="str">
        <v>gtable</v>
      </c>
      <c r="AJ11" s="8" t="str">
        <v>glue</v>
      </c>
      <c r="AK11" s="8" t="str">
        <v>quantmod</v>
      </c>
      <c r="AL11" s="8" t="str">
        <v>Rcpp</v>
      </c>
      <c r="AM11" s="8" t="str">
        <v>lmtest</v>
      </c>
      <c r="AN11" s="8" t="str">
        <v>tidyselect</v>
      </c>
      <c r="AO11" s="8" t="str">
        <v>nlme</v>
      </c>
      <c r="AP11" s="8" t="str">
        <v>xts</v>
      </c>
      <c r="AQ11" s="8" t="str">
        <v>timeDate</v>
      </c>
      <c r="AR11" s="8" t="str">
        <v>fracdiff</v>
      </c>
      <c r="AS11" s="8" t="str">
        <v>compiler</v>
      </c>
      <c r="AT11" s="8" t="str">
        <v>quadprog</v>
      </c>
      <c r="AU11" s="8" t="str">
        <v>TTR</v>
      </c>
      <c r="AV11" s="8"/>
      <c r="AW11" s="8"/>
    </row>
    <row r="12" spans="2:49" x14ac:dyDescent="0.3">
      <c r="E12" s="6" t="str">
        <v>matprod</v>
      </c>
      <c r="F12" s="8" t="str" cm="1">
        <f t="array" ref="F12">TRANSPOSE(_xll.RScript.Evaluate($D$2&amp;"$"&amp;E12&amp;""))</f>
        <v>default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2:49" x14ac:dyDescent="0.3">
      <c r="E13" s="6" t="str">
        <v>BLAS</v>
      </c>
      <c r="F13" s="8" t="str" cm="1">
        <f t="array" ref="F13">TRANSPOSE(_xll.RScript.Evaluate($D$2&amp;"$"&amp;E13&amp;""))</f>
        <v/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2:49" x14ac:dyDescent="0.3">
      <c r="E14" s="6" t="str">
        <v>LAPACK</v>
      </c>
      <c r="F14" s="8" t="str" cm="1">
        <f t="array" ref="F14">TRANSPOSE(_xll.RScript.Evaluate($D$2&amp;"$"&amp;E14&amp;""))</f>
        <v/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2:49" x14ac:dyDescent="0.3">
      <c r="E15" s="6" t="str">
        <v>LA_version</v>
      </c>
      <c r="F15" s="8" t="str" cm="1">
        <f t="array" ref="F15">TRANSPOSE(_xll.RScript.Evaluate($D$2&amp;"$"&amp;E15&amp;""))</f>
        <v>3.12.0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2:49" x14ac:dyDescent="0.3">
      <c r="E16" s="6" t="str">
        <v>system.codepage</v>
      </c>
      <c r="F16" s="8" cm="1">
        <f t="array" ref="F16">TRANSPOSE(_xll.RScript.Evaluate($D$2&amp;"$"&amp;E16&amp;""))</f>
        <v>1252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</row>
    <row r="17" spans="4:49" x14ac:dyDescent="0.3">
      <c r="E17" s="6" t="str">
        <v>codepage</v>
      </c>
      <c r="F17" s="8" cm="1">
        <f t="array" ref="F17">TRANSPOSE(_xll.RScript.Evaluate($D$2&amp;"$"&amp;E17&amp;""))</f>
        <v>1252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20" spans="4:49" x14ac:dyDescent="0.3">
      <c r="D20" t="s">
        <v>3</v>
      </c>
      <c r="E20" s="6" t="str" cm="1">
        <f t="array" ref="E20:E34">_xll.RScript.Evaluate(D20)</f>
        <v>platform</v>
      </c>
      <c r="F20" s="8" t="str" cm="1">
        <f t="array" ref="F20">TRANSPOSE(_xll.RScript.Evaluate($D$20&amp;"$"&amp;E20&amp;""))</f>
        <v>x86_64-w64-mingw32</v>
      </c>
    </row>
    <row r="21" spans="4:49" x14ac:dyDescent="0.3">
      <c r="E21" s="6" t="str">
        <v>arch</v>
      </c>
      <c r="F21" s="8" t="str" cm="1">
        <f t="array" ref="F21">TRANSPOSE(_xll.RScript.Evaluate($D$20&amp;"$"&amp;E21&amp;""))</f>
        <v>x86_64</v>
      </c>
    </row>
    <row r="22" spans="4:49" x14ac:dyDescent="0.3">
      <c r="E22" s="6" t="str">
        <v>os</v>
      </c>
      <c r="F22" s="8" t="str" cm="1">
        <f t="array" ref="F22">TRANSPOSE(_xll.RScript.Evaluate($D$20&amp;"$"&amp;E22&amp;""))</f>
        <v>mingw32</v>
      </c>
    </row>
    <row r="23" spans="4:49" x14ac:dyDescent="0.3">
      <c r="E23" s="6" t="str">
        <v>crt</v>
      </c>
      <c r="F23" s="8" t="str" cm="1">
        <f t="array" ref="F23">TRANSPOSE(_xll.RScript.Evaluate($D$20&amp;"$"&amp;E23&amp;""))</f>
        <v>ucrt</v>
      </c>
    </row>
    <row r="24" spans="4:49" x14ac:dyDescent="0.3">
      <c r="E24" s="6" t="str">
        <v>system</v>
      </c>
      <c r="F24" s="8" t="str" cm="1">
        <f t="array" ref="F24">TRANSPOSE(_xll.RScript.Evaluate($D$20&amp;"$"&amp;E24&amp;""))</f>
        <v>x86_64, mingw32</v>
      </c>
    </row>
    <row r="25" spans="4:49" x14ac:dyDescent="0.3">
      <c r="E25" s="6" t="str">
        <v>status</v>
      </c>
      <c r="F25" s="8" t="str" cm="1">
        <f t="array" ref="F25">TRANSPOSE(_xll.RScript.Evaluate($D$20&amp;"$"&amp;E25&amp;""))</f>
        <v/>
      </c>
    </row>
    <row r="26" spans="4:49" x14ac:dyDescent="0.3">
      <c r="E26" s="6" t="str">
        <v>major</v>
      </c>
      <c r="F26" s="8" t="str" cm="1">
        <f t="array" ref="F26">TRANSPOSE(_xll.RScript.Evaluate($D$20&amp;"$"&amp;E26&amp;""))</f>
        <v>4</v>
      </c>
    </row>
    <row r="27" spans="4:49" x14ac:dyDescent="0.3">
      <c r="E27" s="6" t="str">
        <v>minor</v>
      </c>
      <c r="F27" s="8" t="str" cm="1">
        <f t="array" ref="F27">TRANSPOSE(_xll.RScript.Evaluate($D$20&amp;"$"&amp;E27&amp;""))</f>
        <v>4.2</v>
      </c>
    </row>
    <row r="28" spans="4:49" x14ac:dyDescent="0.3">
      <c r="E28" s="6" t="str">
        <v>year</v>
      </c>
      <c r="F28" s="8" t="str" cm="1">
        <f t="array" ref="F28">TRANSPOSE(_xll.RScript.Evaluate($D$20&amp;"$"&amp;E28&amp;""))</f>
        <v>2024</v>
      </c>
    </row>
    <row r="29" spans="4:49" x14ac:dyDescent="0.3">
      <c r="E29" s="6" t="str">
        <v>month</v>
      </c>
      <c r="F29" s="8" t="str" cm="1">
        <f t="array" ref="F29">TRANSPOSE(_xll.RScript.Evaluate($D$20&amp;"$"&amp;E29&amp;""))</f>
        <v>10</v>
      </c>
    </row>
    <row r="30" spans="4:49" x14ac:dyDescent="0.3">
      <c r="E30" s="6" t="str">
        <v>day</v>
      </c>
      <c r="F30" s="8" t="str" cm="1">
        <f t="array" ref="F30">TRANSPOSE(_xll.RScript.Evaluate($D$20&amp;"$"&amp;E30&amp;""))</f>
        <v>31</v>
      </c>
    </row>
    <row r="31" spans="4:49" x14ac:dyDescent="0.3">
      <c r="E31" s="6" t="str">
        <v>svn rev</v>
      </c>
      <c r="F31" s="2" t="str" cm="1">
        <f t="array" ref="F31">TRANSPOSE(_xll.RScript.Evaluate($D$20&amp;"$'"&amp;E31&amp;"'"))</f>
        <v>87279</v>
      </c>
      <c r="H31" s="5" t="s">
        <v>4</v>
      </c>
    </row>
    <row r="32" spans="4:49" x14ac:dyDescent="0.3">
      <c r="E32" s="6" t="str">
        <v>language</v>
      </c>
      <c r="F32" s="8" t="str" cm="1">
        <f t="array" ref="F32">TRANSPOSE(_xll.RScript.Evaluate($D$20&amp;"$"&amp;E32&amp;""))</f>
        <v>R</v>
      </c>
    </row>
    <row r="33" spans="5:6" x14ac:dyDescent="0.3">
      <c r="E33" s="6" t="str">
        <v>version.string</v>
      </c>
      <c r="F33" s="8" t="str" cm="1">
        <f t="array" ref="F33">TRANSPOSE(_xll.RScript.Evaluate($D$20&amp;"$"&amp;E33&amp;""))</f>
        <v>R version 4.4.2 (2024-10-31 ucrt)</v>
      </c>
    </row>
    <row r="34" spans="5:6" x14ac:dyDescent="0.3">
      <c r="E34" s="6" t="str">
        <v>nickname</v>
      </c>
      <c r="F34" s="8" t="str" cm="1">
        <f t="array" ref="F34">TRANSPOSE(_xll.RScript.Evaluate($D$20&amp;"$"&amp;E34&amp;""))</f>
        <v>Pile of Leaves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7434-6FC4-4EA4-89E6-269C4B83E569}">
  <sheetPr codeName="Sheet11">
    <tabColor theme="0" tint="-0.249977111117893"/>
  </sheetPr>
  <dimension ref="B1:J45"/>
  <sheetViews>
    <sheetView topLeftCell="A18" workbookViewId="0">
      <selection activeCell="E35" sqref="E35"/>
    </sheetView>
  </sheetViews>
  <sheetFormatPr defaultRowHeight="14.4" x14ac:dyDescent="0.3"/>
  <cols>
    <col min="1" max="1" width="4.109375" customWidth="1"/>
    <col min="2" max="2" width="95.77734375" customWidth="1"/>
    <col min="4" max="4" width="24.5546875" customWidth="1"/>
    <col min="5" max="5" width="15.88671875" customWidth="1"/>
    <col min="6" max="6" width="11.21875" bestFit="1" customWidth="1"/>
    <col min="7" max="7" width="11.6640625" bestFit="1" customWidth="1"/>
    <col min="8" max="8" width="14" customWidth="1"/>
    <col min="9" max="9" width="13.88671875" customWidth="1"/>
    <col min="10" max="10" width="15" customWidth="1"/>
    <col min="11" max="11" width="12.77734375" customWidth="1"/>
  </cols>
  <sheetData>
    <row r="1" spans="2:10" x14ac:dyDescent="0.3">
      <c r="B1" s="3" t="s">
        <v>5</v>
      </c>
      <c r="C1" s="5"/>
      <c r="D1" s="3" t="s">
        <v>6</v>
      </c>
    </row>
    <row r="2" spans="2:10" x14ac:dyDescent="0.3">
      <c r="B2" s="4" t="s">
        <v>7</v>
      </c>
      <c r="C2" s="5"/>
      <c r="D2" s="5"/>
    </row>
    <row r="3" spans="2:10" x14ac:dyDescent="0.3">
      <c r="B3" s="4" t="s">
        <v>31</v>
      </c>
      <c r="C3" s="5"/>
      <c r="D3" s="5"/>
    </row>
    <row r="4" spans="2:10" ht="28.8" x14ac:dyDescent="0.3">
      <c r="B4" s="9" t="s">
        <v>8</v>
      </c>
      <c r="C4" s="5"/>
      <c r="D4" s="5"/>
    </row>
    <row r="5" spans="2:10" x14ac:dyDescent="0.3">
      <c r="B5" t="s">
        <v>9</v>
      </c>
      <c r="D5" t="str" cm="1">
        <f t="array" ref="D5">_xll.RScript.Evaluate(B5)</f>
        <v>C:/Users/adam_/AppData/Local/Programs/Python/Python312/python.exe</v>
      </c>
    </row>
    <row r="8" spans="2:10" x14ac:dyDescent="0.3">
      <c r="B8" s="4" t="s">
        <v>15</v>
      </c>
    </row>
    <row r="9" spans="2:10" x14ac:dyDescent="0.3">
      <c r="B9" t="s">
        <v>10</v>
      </c>
      <c r="D9" s="6" t="str" cm="1">
        <f t="array" ref="D9:D30">_xll.RScript.Evaluate(B9)</f>
        <v>python</v>
      </c>
      <c r="E9" s="8" t="str" cm="1">
        <f t="array" ref="E9">_xll.RScript.Evaluate($B$9&amp;"$"&amp;D9)</f>
        <v>C:/Users/adam_/AppData/Local/Programs/Python/Python312/python.exe</v>
      </c>
      <c r="F9" s="8"/>
      <c r="G9" s="8"/>
      <c r="H9" s="8"/>
      <c r="I9" s="8"/>
      <c r="J9" s="8"/>
    </row>
    <row r="10" spans="2:10" x14ac:dyDescent="0.3">
      <c r="D10" s="6" t="str">
        <v>libpython</v>
      </c>
      <c r="E10" s="8" t="str" cm="1">
        <f t="array" ref="E10">_xll.RScript.Evaluate($B$9&amp;"$"&amp;D10)</f>
        <v>C:/Users/adam_/AppData/Local/Programs/Python/Python312/python312.dll</v>
      </c>
      <c r="F10" s="8"/>
      <c r="G10" s="8"/>
      <c r="H10" s="8"/>
      <c r="I10" s="8"/>
      <c r="J10" s="8"/>
    </row>
    <row r="11" spans="2:10" x14ac:dyDescent="0.3">
      <c r="D11" s="6" t="str">
        <v>pythonhome</v>
      </c>
      <c r="E11" s="8" t="str" cm="1">
        <f t="array" ref="E11">_xll.RScript.Evaluate($B$9&amp;"$"&amp;D11)</f>
        <v>C:/Users/adam_/AppData/Local/Programs/Python/Python312</v>
      </c>
      <c r="F11" s="8"/>
      <c r="G11" s="8"/>
      <c r="H11" s="8"/>
      <c r="I11" s="8"/>
      <c r="J11" s="8"/>
    </row>
    <row r="12" spans="2:10" x14ac:dyDescent="0.3">
      <c r="D12" s="6" t="str">
        <v>pythonpath</v>
      </c>
      <c r="E12" s="8" t="str" cm="1">
        <f t="array" ref="E12">_xll.RScript.Evaluate($B$9&amp;"$"&amp;D12)</f>
        <v>C:\Users\adam_\AppData\Local\Programs\Python\PYTHON~2\python312.zip;C:\Users\adam_\AppData\Local\Programs\Python\PYTHON~2\DLLs;C:\Users\adam_\AppData\Local\Programs\Python\PYTHON~2\Lib;C:\Users\adam_\AppData\Local\Programs\Python\PYTHON~2;C:\Users\adam_\AppData\Roaming\Python\Python312\site-packages;C:\Users\adam_\AppData\Roaming\Python\Python312\site-packages\win32;C:\Users\adam_\AppData\Roaming\Python\Python312\site-packages\win32\lib;C:\Users\adam_\AppData\Roaming\Python\Python312\site-packages\Pythonwin;C:\Users\adam_\AppData\Local\Programs\Python\PYTHON~2\Lib\site-packages</v>
      </c>
      <c r="F12" s="8"/>
      <c r="G12" s="8"/>
      <c r="H12" s="8"/>
      <c r="I12" s="8"/>
      <c r="J12" s="8"/>
    </row>
    <row r="13" spans="2:10" x14ac:dyDescent="0.3">
      <c r="D13" s="6" t="str">
        <v>prefix</v>
      </c>
      <c r="E13" s="8" t="str" cm="1">
        <f t="array" ref="E13">_xll.RScript.Evaluate($B$9&amp;"$"&amp;D13)</f>
        <v>C:\Users\adam_\AppData\Local\Programs\Python\PYTHON~2</v>
      </c>
      <c r="F13" s="8"/>
      <c r="G13" s="8"/>
      <c r="H13" s="8"/>
      <c r="I13" s="8"/>
      <c r="J13" s="8"/>
    </row>
    <row r="14" spans="2:10" x14ac:dyDescent="0.3">
      <c r="D14" s="6" t="str">
        <v>exec_prefix</v>
      </c>
      <c r="E14" s="8" t="str" cm="1">
        <f t="array" ref="E14">_xll.RScript.Evaluate($B$9&amp;"$"&amp;D14)</f>
        <v>C:\Users\adam_\AppData\Local\Programs\Python\PYTHON~2</v>
      </c>
      <c r="F14" s="8"/>
      <c r="G14" s="8"/>
      <c r="H14" s="8"/>
      <c r="I14" s="8"/>
      <c r="J14" s="8"/>
    </row>
    <row r="15" spans="2:10" x14ac:dyDescent="0.3">
      <c r="D15" s="6" t="str">
        <v>base_exec_prefix</v>
      </c>
      <c r="E15" s="8" t="str" cm="1">
        <f t="array" ref="E15">_xll.RScript.Evaluate($B$9&amp;"$"&amp;D15)</f>
        <v>C:\Users\adam_\AppData\Local\Programs\Python\PYTHON~2</v>
      </c>
      <c r="F15" s="8"/>
      <c r="G15" s="8"/>
      <c r="H15" s="8"/>
      <c r="I15" s="8"/>
      <c r="J15" s="8"/>
    </row>
    <row r="16" spans="2:10" x14ac:dyDescent="0.3">
      <c r="D16" s="6" t="str">
        <v>virtualenv</v>
      </c>
      <c r="E16" s="8" t="str" cm="1">
        <f t="array" ref="E16">_xll.RScript.Evaluate($B$9&amp;"$"&amp;D16)</f>
        <v/>
      </c>
      <c r="F16" s="8"/>
      <c r="G16" s="8"/>
      <c r="H16" s="8"/>
      <c r="I16" s="8"/>
      <c r="J16" s="8"/>
    </row>
    <row r="17" spans="2:10" x14ac:dyDescent="0.3">
      <c r="D17" s="6" t="str">
        <v>virtualenv_activate</v>
      </c>
      <c r="E17" s="8" t="str" cm="1">
        <f t="array" ref="E17">_xll.RScript.Evaluate($B$9&amp;"$"&amp;D17)</f>
        <v/>
      </c>
      <c r="F17" s="8"/>
      <c r="G17" s="8"/>
      <c r="H17" s="8"/>
      <c r="I17" s="8"/>
      <c r="J17" s="8"/>
    </row>
    <row r="18" spans="2:10" x14ac:dyDescent="0.3">
      <c r="D18" s="6" t="str">
        <v>executable</v>
      </c>
      <c r="E18" s="8" t="str" cm="1">
        <f t="array" ref="E18">_xll.RScript.Evaluate($B$9&amp;"$"&amp;D18)</f>
        <v>C:\Users\adam_\AppData\Local\Programs\Python\PYTHON~2\python.exe</v>
      </c>
      <c r="F18" s="8"/>
      <c r="G18" s="8"/>
      <c r="H18" s="8"/>
      <c r="I18" s="8"/>
      <c r="J18" s="8"/>
    </row>
    <row r="19" spans="2:10" x14ac:dyDescent="0.3">
      <c r="D19" s="6" t="str">
        <v>base_executable</v>
      </c>
      <c r="E19" s="8" t="str" cm="1">
        <f t="array" ref="E19">_xll.RScript.Evaluate($B$9&amp;"$"&amp;D19)</f>
        <v>C:\Users\adam_\AppData\Local\Programs\Python\PYTHON~2\python.exe</v>
      </c>
      <c r="F19" s="8"/>
      <c r="G19" s="8"/>
      <c r="H19" s="8"/>
      <c r="I19" s="8"/>
      <c r="J19" s="8"/>
    </row>
    <row r="20" spans="2:10" x14ac:dyDescent="0.3">
      <c r="D20" s="6" t="str">
        <v>version_string</v>
      </c>
      <c r="E20" s="8" t="str" cm="1">
        <f t="array" ref="E20">_xll.RScript.Evaluate($B$9&amp;"$"&amp;D20)</f>
        <v>3.12.2 (tags/v3.12.2:6abddd9, Feb  6 2024, 21:26:36) [MSC v.1937 64 bit (AMD64)]</v>
      </c>
      <c r="F20" s="8"/>
      <c r="G20" s="8"/>
      <c r="H20" s="8"/>
      <c r="I20" s="8"/>
      <c r="J20" s="8"/>
    </row>
    <row r="21" spans="2:10" x14ac:dyDescent="0.3">
      <c r="D21" s="6" t="str">
        <v>version</v>
      </c>
      <c r="E21" s="8" t="str" cm="1">
        <f t="array" ref="E21">_xll.RScript.Evaluate($B$9&amp;"$"&amp;D21)</f>
        <v>List of 1 object.</v>
      </c>
      <c r="F21" s="8"/>
      <c r="G21" s="8"/>
      <c r="H21" s="8"/>
      <c r="I21" s="8"/>
      <c r="J21" s="8"/>
    </row>
    <row r="22" spans="2:10" x14ac:dyDescent="0.3">
      <c r="D22" s="6" t="str">
        <v>architecture</v>
      </c>
      <c r="E22" s="8" t="str" cm="1">
        <f t="array" ref="E22">_xll.RScript.Evaluate($B$9&amp;"$"&amp;D22)</f>
        <v>64bit</v>
      </c>
      <c r="F22" s="8"/>
      <c r="G22" s="8"/>
      <c r="H22" s="8"/>
      <c r="I22" s="8"/>
      <c r="J22" s="8"/>
    </row>
    <row r="23" spans="2:10" x14ac:dyDescent="0.3">
      <c r="D23" s="6" t="str">
        <v>anaconda</v>
      </c>
      <c r="E23" s="8" t="b" cm="1">
        <f t="array" ref="E23">_xll.RScript.Evaluate($B$9&amp;"$"&amp;D23)</f>
        <v>0</v>
      </c>
      <c r="F23" s="8"/>
      <c r="G23" s="8"/>
      <c r="H23" s="8"/>
      <c r="I23" s="8"/>
      <c r="J23" s="8"/>
    </row>
    <row r="24" spans="2:10" x14ac:dyDescent="0.3">
      <c r="D24" s="6" t="str">
        <v>conda</v>
      </c>
      <c r="E24" s="8" t="str" cm="1">
        <f t="array" ref="E24">_xll.RScript.Evaluate($B$9&amp;"$"&amp;D24)</f>
        <v>False</v>
      </c>
      <c r="F24" s="8"/>
      <c r="G24" s="8"/>
      <c r="H24" s="8"/>
      <c r="I24" s="8"/>
      <c r="J24" s="8"/>
    </row>
    <row r="25" spans="2:10" x14ac:dyDescent="0.3">
      <c r="D25" s="6" t="str">
        <v>numpy</v>
      </c>
      <c r="E25" s="8"/>
      <c r="F25" s="8"/>
      <c r="G25" s="8"/>
      <c r="H25" s="8" t="str" cm="1">
        <f t="array" ref="H25:H26">_xll.RScript.Evaluate($B$9&amp;"$"&amp;D25)</f>
        <v>path</v>
      </c>
      <c r="I25" s="8"/>
      <c r="J25" s="8"/>
    </row>
    <row r="26" spans="2:10" x14ac:dyDescent="0.3">
      <c r="D26" s="6" t="str">
        <v>required_module</v>
      </c>
      <c r="E26" s="8" t="str" cm="1">
        <f t="array" ref="E26">_xll.RScript.Evaluate($B$9&amp;"$"&amp;D26)</f>
        <v>OK</v>
      </c>
      <c r="F26" s="8"/>
      <c r="G26" s="8"/>
      <c r="H26" s="8" t="str">
        <v>version</v>
      </c>
      <c r="I26" s="8"/>
      <c r="J26" s="8"/>
    </row>
    <row r="27" spans="2:10" x14ac:dyDescent="0.3">
      <c r="D27" s="6" t="str">
        <v>required_module_path</v>
      </c>
      <c r="E27" s="8" t="str" cm="1">
        <f t="array" ref="E27">_xll.RScript.Evaluate($B$9&amp;"$"&amp;D27)</f>
        <v>OK</v>
      </c>
      <c r="F27" s="8"/>
      <c r="G27" s="8"/>
      <c r="H27" s="8"/>
      <c r="I27" s="8"/>
      <c r="J27" s="8"/>
    </row>
    <row r="28" spans="2:10" x14ac:dyDescent="0.3">
      <c r="D28" s="6" t="str">
        <v>available</v>
      </c>
      <c r="E28" s="8" t="b" cm="1">
        <f t="array" ref="E28">_xll.RScript.Evaluate($B$9&amp;"$"&amp;D28)</f>
        <v>1</v>
      </c>
      <c r="F28" s="8"/>
      <c r="G28" s="8"/>
      <c r="H28" s="8"/>
      <c r="I28" s="8"/>
      <c r="J28" s="8"/>
    </row>
    <row r="29" spans="2:10" x14ac:dyDescent="0.3">
      <c r="D29" s="6" t="str">
        <v>python_versions</v>
      </c>
      <c r="E29" s="8" t="str" cm="1">
        <f t="array" ref="E29">_xll.RScript.Evaluate($B$9&amp;"$"&amp;D29)</f>
        <v>C:/Users/adam_/AppData/Local/Programs/Python/Python312/python.exe</v>
      </c>
      <c r="F29" s="8"/>
      <c r="G29" s="8"/>
      <c r="H29" s="8"/>
      <c r="I29" s="8"/>
      <c r="J29" s="8"/>
    </row>
    <row r="30" spans="2:10" x14ac:dyDescent="0.3">
      <c r="D30" s="6" t="str">
        <v>forced</v>
      </c>
      <c r="E30" s="8" t="str" cm="1">
        <f t="array" ref="E30">_xll.RScript.Evaluate($B$9&amp;"$"&amp;D30)</f>
        <v>RETICULATE_PYTHON</v>
      </c>
      <c r="F30" s="8"/>
      <c r="G30" s="8"/>
      <c r="H30" s="8"/>
      <c r="I30" s="8"/>
      <c r="J30" s="8"/>
    </row>
    <row r="32" spans="2:10" x14ac:dyDescent="0.3">
      <c r="B32" s="4" t="s">
        <v>16</v>
      </c>
    </row>
    <row r="33" spans="2:5" x14ac:dyDescent="0.3">
      <c r="B33" t="s">
        <v>11</v>
      </c>
      <c r="D33" t="str" cm="1">
        <f t="array" ref="D33">_xll.RScript.Evaluate(B33)</f>
        <v>OK</v>
      </c>
      <c r="E33" s="6" t="str" cm="1">
        <f t="array" ref="E33">_xll.RScript.Evaluate($B$33&amp;"$"&amp;D33)</f>
        <v>OK</v>
      </c>
    </row>
    <row r="34" spans="2:5" x14ac:dyDescent="0.3">
      <c r="E34" s="6" t="str" cm="1">
        <f t="array" ref="E34">_xll.RScript.Evaluate($B$33&amp;"$"&amp;D34)</f>
        <v>Exception: Invalid expression.</v>
      </c>
    </row>
    <row r="35" spans="2:5" x14ac:dyDescent="0.3">
      <c r="E35" s="6" t="str" cm="1">
        <f t="array" ref="E35">_xll.RScript.Evaluate($B$33&amp;"$"&amp;D35)</f>
        <v>Exception: Invalid expression.</v>
      </c>
    </row>
    <row r="36" spans="2:5" x14ac:dyDescent="0.3">
      <c r="E36" s="6" t="str" cm="1">
        <f t="array" ref="E36">_xll.RScript.Evaluate($B$33&amp;"$"&amp;D36)</f>
        <v>Exception: Invalid expression.</v>
      </c>
    </row>
    <row r="37" spans="2:5" x14ac:dyDescent="0.3">
      <c r="E37" s="6" t="str" cm="1">
        <f t="array" ref="E37">_xll.RScript.Evaluate($B$33&amp;"$"&amp;D37)</f>
        <v>Exception: Invalid expression.</v>
      </c>
    </row>
    <row r="38" spans="2:5" x14ac:dyDescent="0.3">
      <c r="E38" s="6" t="str" cm="1">
        <f t="array" ref="E38">_xll.RScript.Evaluate($B$33&amp;"$"&amp;D38)</f>
        <v>Exception: Invalid expression.</v>
      </c>
    </row>
    <row r="39" spans="2:5" x14ac:dyDescent="0.3">
      <c r="E39" s="6" t="str" cm="1">
        <f t="array" ref="E39">_xll.RScript.Evaluate($B$33&amp;"$"&amp;D39)</f>
        <v>Exception: Invalid expression.</v>
      </c>
    </row>
    <row r="45" spans="2:5" x14ac:dyDescent="0.3">
      <c r="E45" t="str" cm="1">
        <f t="array" ref="E45">_xll.RScript.Evaluate($B$33&amp;"$"&amp;D35)</f>
        <v>Exception: Invalid expression.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EF21-8D1A-4E97-89CE-A93B9E1A3A7B}">
  <sheetPr>
    <tabColor theme="4" tint="0.79998168889431442"/>
  </sheetPr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1468-9D61-46C6-AFFC-56504482CAEC}">
  <sheetPr>
    <tabColor theme="6" tint="0.79998168889431442"/>
  </sheetPr>
  <dimension ref="B2:H42"/>
  <sheetViews>
    <sheetView workbookViewId="0"/>
  </sheetViews>
  <sheetFormatPr defaultRowHeight="14.4" x14ac:dyDescent="0.3"/>
  <cols>
    <col min="2" max="2" width="52.88671875" customWidth="1"/>
    <col min="3" max="3" width="10.44140625" customWidth="1"/>
    <col min="4" max="4" width="10.21875" customWidth="1"/>
    <col min="5" max="5" width="11.77734375" customWidth="1"/>
    <col min="6" max="7" width="10" bestFit="1" customWidth="1"/>
    <col min="8" max="8" width="13.88671875" bestFit="1" customWidth="1"/>
  </cols>
  <sheetData>
    <row r="2" spans="2:4" x14ac:dyDescent="0.3">
      <c r="B2" s="3" t="s">
        <v>5</v>
      </c>
      <c r="D2" s="3" t="s">
        <v>6</v>
      </c>
    </row>
    <row r="3" spans="2:4" x14ac:dyDescent="0.3">
      <c r="B3" s="4" t="s">
        <v>17</v>
      </c>
    </row>
    <row r="4" spans="2:4" ht="28.8" x14ac:dyDescent="0.3">
      <c r="B4" s="10" t="s">
        <v>29</v>
      </c>
      <c r="D4" t="str" cm="1">
        <f t="array" ref="D4">_xll.RScript.Evaluate(B4)</f>
        <v>OK</v>
      </c>
    </row>
    <row r="6" spans="2:4" x14ac:dyDescent="0.3">
      <c r="B6" s="4" t="s">
        <v>18</v>
      </c>
    </row>
    <row r="7" spans="2:4" x14ac:dyDescent="0.3">
      <c r="B7" s="6" t="s">
        <v>20</v>
      </c>
    </row>
    <row r="8" spans="2:4" x14ac:dyDescent="0.3">
      <c r="B8" s="6" t="s">
        <v>21</v>
      </c>
    </row>
    <row r="9" spans="2:4" x14ac:dyDescent="0.3">
      <c r="B9" s="6" t="s">
        <v>22</v>
      </c>
    </row>
    <row r="10" spans="2:4" x14ac:dyDescent="0.3">
      <c r="B10" s="6" t="s">
        <v>23</v>
      </c>
    </row>
    <row r="11" spans="2:4" x14ac:dyDescent="0.3">
      <c r="B11" s="6" t="s">
        <v>24</v>
      </c>
      <c r="D11" t="str" cm="1">
        <f t="array" ref="D11">_xll.RScript.CreateVector("tickers",B7:B11)</f>
        <v>tickers</v>
      </c>
    </row>
    <row r="13" spans="2:4" x14ac:dyDescent="0.3">
      <c r="B13" s="4" t="s">
        <v>25</v>
      </c>
    </row>
    <row r="14" spans="2:4" x14ac:dyDescent="0.3">
      <c r="B14" s="6" t="s">
        <v>26</v>
      </c>
    </row>
    <row r="15" spans="2:4" x14ac:dyDescent="0.3">
      <c r="B15" s="6" t="s">
        <v>27</v>
      </c>
    </row>
    <row r="16" spans="2:4" x14ac:dyDescent="0.3">
      <c r="B16" s="6" t="s">
        <v>28</v>
      </c>
      <c r="D16" t="str" cm="1">
        <f t="array" ref="D16">_xll.RScript.CreateVector("fields",B14:B16)</f>
        <v>fields</v>
      </c>
    </row>
    <row r="19" spans="2:8" x14ac:dyDescent="0.3">
      <c r="B19" s="4" t="s">
        <v>19</v>
      </c>
    </row>
    <row r="20" spans="2:8" x14ac:dyDescent="0.3">
      <c r="B20" t="str">
        <f>"get_ticker_data("&amp;D11&amp;", "&amp;D16&amp;")"</f>
        <v>get_ticker_data(tickers, fields)</v>
      </c>
      <c r="D20" s="8" t="str" cm="1">
        <f t="array" ref="D20:H25">_xll.RScript.Evaluate(B20)</f>
        <v>Index</v>
      </c>
      <c r="E20" s="8" t="str">
        <v>Ticker</v>
      </c>
      <c r="F20" s="8" t="str">
        <v>trailingPE</v>
      </c>
      <c r="G20" s="8" t="str">
        <v>forwardPE</v>
      </c>
      <c r="H20" s="8" t="str">
        <v>earningsGrowth</v>
      </c>
    </row>
    <row r="21" spans="2:8" x14ac:dyDescent="0.3">
      <c r="D21" s="8" t="str">
        <v>1</v>
      </c>
      <c r="E21" s="8" t="str">
        <v>SAN.MC</v>
      </c>
      <c r="F21" s="8">
        <v>9.3740740000000002</v>
      </c>
      <c r="G21" s="8">
        <v>14.601924</v>
      </c>
      <c r="H21" s="8">
        <v>0.23499999999999999</v>
      </c>
    </row>
    <row r="22" spans="2:8" x14ac:dyDescent="0.3">
      <c r="D22" s="8" t="str">
        <v>2</v>
      </c>
      <c r="E22" s="8" t="str">
        <v>BBVA.MC</v>
      </c>
      <c r="F22" s="8">
        <v>7.3615820000000003</v>
      </c>
      <c r="G22" s="8">
        <v>13.861701999999999</v>
      </c>
      <c r="H22" s="8">
        <v>0.25</v>
      </c>
    </row>
    <row r="23" spans="2:8" x14ac:dyDescent="0.3">
      <c r="D23" s="8" t="str">
        <v>3</v>
      </c>
      <c r="E23" s="8" t="str">
        <v>REP.MC</v>
      </c>
      <c r="F23" s="8">
        <v>22.641666000000001</v>
      </c>
      <c r="G23" s="8">
        <v>4.2453120000000002</v>
      </c>
      <c r="H23" s="8">
        <v>-0.63300000000000001</v>
      </c>
    </row>
    <row r="24" spans="2:8" x14ac:dyDescent="0.3">
      <c r="D24" s="8" t="str">
        <v>4</v>
      </c>
      <c r="E24" s="8" t="str">
        <v>MAP.MC</v>
      </c>
      <c r="F24" s="8">
        <v>9.7828569999999999</v>
      </c>
      <c r="G24" s="8">
        <v>14.886956</v>
      </c>
      <c r="H24" s="8" t="str">
        <v/>
      </c>
    </row>
    <row r="25" spans="2:8" x14ac:dyDescent="0.3">
      <c r="D25" s="8" t="str">
        <v>5</v>
      </c>
      <c r="E25" s="8" t="str">
        <v>AENA.MC</v>
      </c>
      <c r="F25" s="8">
        <v>17.825758</v>
      </c>
      <c r="G25" s="8">
        <v>3.9151413000000002</v>
      </c>
      <c r="H25" s="8">
        <v>0.155</v>
      </c>
    </row>
    <row r="27" spans="2:8" x14ac:dyDescent="0.3">
      <c r="B27" s="4" t="s">
        <v>30</v>
      </c>
    </row>
    <row r="28" spans="2:8" x14ac:dyDescent="0.3">
      <c r="B28" s="6" t="s">
        <v>20</v>
      </c>
      <c r="C28" s="11">
        <v>3355.17</v>
      </c>
    </row>
    <row r="29" spans="2:8" x14ac:dyDescent="0.3">
      <c r="B29" s="6" t="s">
        <v>21</v>
      </c>
      <c r="C29" s="11">
        <v>2877.2760000000003</v>
      </c>
    </row>
    <row r="30" spans="2:8" x14ac:dyDescent="0.3">
      <c r="B30" s="6" t="s">
        <v>22</v>
      </c>
      <c r="C30" s="11">
        <v>3714.2820000000002</v>
      </c>
    </row>
    <row r="31" spans="2:8" x14ac:dyDescent="0.3">
      <c r="B31" s="6" t="s">
        <v>23</v>
      </c>
      <c r="C31" s="11">
        <v>2697.9</v>
      </c>
    </row>
    <row r="32" spans="2:8" x14ac:dyDescent="0.3">
      <c r="B32" s="6" t="s">
        <v>24</v>
      </c>
      <c r="C32" s="11">
        <v>3454.3999999999996</v>
      </c>
    </row>
    <row r="34" spans="2:6" ht="28.8" x14ac:dyDescent="0.3">
      <c r="B34" s="10" t="str">
        <f>"ticker_list &lt;- list("&amp;B28&amp;"="&amp;C28&amp;", "&amp;B29&amp;"="&amp;C29&amp;", "&amp;B30&amp;"="&amp;C30&amp;", "&amp;B31&amp;"="&amp;C31&amp;", "&amp;B32&amp;"="&amp;C32&amp;")"</f>
        <v>ticker_list &lt;- list(SAN.MC=3355.17, BBVA.MC=2877.276, REP.MC=3714.282, MAP.MC=2697.9, AENA.MC=3454.4)</v>
      </c>
      <c r="D34" t="str" cm="1">
        <f t="array" ref="D34">_xll.RScript.Evaluate(B34)</f>
        <v>ticker_list</v>
      </c>
    </row>
    <row r="36" spans="2:6" x14ac:dyDescent="0.3">
      <c r="B36" s="4" t="s">
        <v>19</v>
      </c>
    </row>
    <row r="37" spans="2:6" x14ac:dyDescent="0.3">
      <c r="B37" t="s">
        <v>32</v>
      </c>
      <c r="D37" s="8" t="str" cm="1">
        <f t="array" ref="D37:F42">_xll.RScript.Evaluate(B37)</f>
        <v>Index</v>
      </c>
      <c r="E37" s="8" t="str">
        <v>ticker</v>
      </c>
      <c r="F37" s="8" t="str">
        <v>weight</v>
      </c>
    </row>
    <row r="38" spans="2:6" x14ac:dyDescent="0.3">
      <c r="D38" s="8" t="str">
        <v>1</v>
      </c>
      <c r="E38" s="8" t="str">
        <v>SAN.MC</v>
      </c>
      <c r="F38" s="8">
        <v>0.20840823433563815</v>
      </c>
    </row>
    <row r="39" spans="2:6" x14ac:dyDescent="0.3">
      <c r="D39" s="8" t="str">
        <v>2</v>
      </c>
      <c r="E39" s="8" t="str">
        <v>BBVA.MC</v>
      </c>
      <c r="F39" s="8">
        <v>0.17872358505122171</v>
      </c>
    </row>
    <row r="40" spans="2:6" x14ac:dyDescent="0.3">
      <c r="D40" s="8" t="str">
        <v>3</v>
      </c>
      <c r="E40" s="8" t="str">
        <v>REP.MC</v>
      </c>
      <c r="F40" s="8">
        <v>0.23071467420269101</v>
      </c>
    </row>
    <row r="41" spans="2:6" x14ac:dyDescent="0.3">
      <c r="D41" s="8" t="str">
        <v>4</v>
      </c>
      <c r="E41" s="8" t="str">
        <v>MAP.MC</v>
      </c>
      <c r="F41" s="8">
        <v>0.16758154591693361</v>
      </c>
    </row>
    <row r="42" spans="2:6" x14ac:dyDescent="0.3">
      <c r="D42" s="8" t="str">
        <v>5</v>
      </c>
      <c r="E42" s="8" t="str">
        <v>AENA.MC</v>
      </c>
      <c r="F42" s="8">
        <v>0.21457196049351551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References</vt:lpstr>
      <vt:lpstr>Libraries</vt:lpstr>
      <vt:lpstr>Session Info</vt:lpstr>
      <vt:lpstr>Setup</vt:lpstr>
      <vt:lpstr>Datasets</vt:lpstr>
      <vt:lpstr>Ticker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Gladstone</dc:creator>
  <cp:lastModifiedBy>Adam Gladstone</cp:lastModifiedBy>
  <dcterms:created xsi:type="dcterms:W3CDTF">2025-07-21T09:31:22Z</dcterms:created>
  <dcterms:modified xsi:type="dcterms:W3CDTF">2025-07-27T09:35:59Z</dcterms:modified>
</cp:coreProperties>
</file>